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Marketing 2025\24. Book de Projetos\Sua Marca no Enem\"/>
    </mc:Choice>
  </mc:AlternateContent>
  <xr:revisionPtr revIDLastSave="0" documentId="13_ncr:1_{953E4EE0-F949-4F6B-85BF-60451B03F4B1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Entrega de Mídia - " sheetId="8" r:id="rId1"/>
    <sheet name="Dados 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1" i="8" l="1"/>
  <c r="AK12" i="8"/>
  <c r="AK13" i="8"/>
  <c r="AK14" i="8"/>
  <c r="AK15" i="8"/>
  <c r="AK16" i="8"/>
  <c r="AK17" i="8"/>
  <c r="AK18" i="8"/>
  <c r="AK19" i="8"/>
  <c r="AN10" i="8" l="1"/>
  <c r="AK10" i="8"/>
  <c r="AO10" i="8" l="1"/>
  <c r="AQ10" i="8" s="1"/>
  <c r="AN12" i="8"/>
  <c r="AN13" i="8"/>
  <c r="AN14" i="8"/>
  <c r="AN15" i="8"/>
  <c r="AN16" i="8"/>
  <c r="AN17" i="8"/>
  <c r="AN18" i="8"/>
  <c r="AN19" i="8"/>
  <c r="AO17" i="8" l="1"/>
  <c r="AQ17" i="8" s="1"/>
  <c r="AO16" i="8"/>
  <c r="AQ16" i="8" s="1"/>
  <c r="AO19" i="8"/>
  <c r="AQ19" i="8" s="1"/>
  <c r="AO15" i="8"/>
  <c r="AQ15" i="8" s="1"/>
  <c r="AO14" i="8"/>
  <c r="AQ14" i="8" s="1"/>
  <c r="AO13" i="8"/>
  <c r="AQ13" i="8" s="1"/>
  <c r="AO12" i="8"/>
  <c r="AQ12" i="8" s="1"/>
  <c r="AO18" i="8"/>
  <c r="AQ18" i="8" s="1"/>
  <c r="AN22" i="8" l="1"/>
  <c r="AN23" i="8"/>
  <c r="AN24" i="8"/>
  <c r="AK23" i="8"/>
  <c r="AK24" i="8"/>
  <c r="AO24" i="8" l="1"/>
  <c r="AQ24" i="8" s="1"/>
  <c r="AO23" i="8"/>
  <c r="AQ23" i="8" s="1"/>
  <c r="AO22" i="8"/>
  <c r="AQ22" i="8" s="1"/>
  <c r="AN21" i="8" l="1"/>
  <c r="AK21" i="8"/>
  <c r="AN11" i="8"/>
  <c r="AO21" i="8" l="1"/>
  <c r="AQ21" i="8" s="1"/>
  <c r="AR21" i="8" s="1"/>
  <c r="AO11" i="8"/>
  <c r="AQ11" i="8" s="1"/>
  <c r="AR10" i="8" s="1"/>
  <c r="AR25" i="8" s="1"/>
  <c r="E5" i="2" l="1"/>
</calcChain>
</file>

<file path=xl/sharedStrings.xml><?xml version="1.0" encoding="utf-8"?>
<sst xmlns="http://schemas.openxmlformats.org/spreadsheetml/2006/main" count="141" uniqueCount="80">
  <si>
    <t xml:space="preserve">Entrega </t>
  </si>
  <si>
    <t xml:space="preserve">Descritivo </t>
  </si>
  <si>
    <t>QUANT.</t>
  </si>
  <si>
    <t>Tempo</t>
  </si>
  <si>
    <t xml:space="preserve">Programa </t>
  </si>
  <si>
    <t>COMERCIAL 30"</t>
  </si>
  <si>
    <t>Comercial de 30''</t>
  </si>
  <si>
    <t xml:space="preserve">Fator </t>
  </si>
  <si>
    <t>Valor Unitário</t>
  </si>
  <si>
    <t xml:space="preserve">Valor Total </t>
  </si>
  <si>
    <t xml:space="preserve">Desconto </t>
  </si>
  <si>
    <t xml:space="preserve">Valor Final </t>
  </si>
  <si>
    <t xml:space="preserve">Valor com Desconto </t>
  </si>
  <si>
    <t xml:space="preserve">Base de Cálculo </t>
  </si>
  <si>
    <t>NOME</t>
  </si>
  <si>
    <t>30"</t>
  </si>
  <si>
    <t>ENTREGAS</t>
  </si>
  <si>
    <t>FATOR CONVERSÃO</t>
  </si>
  <si>
    <t>ROTATIVO INDETERMINADO</t>
  </si>
  <si>
    <t>VINHETA 5" (COM)</t>
  </si>
  <si>
    <t>BALANÇO GERAL MANHÃ</t>
  </si>
  <si>
    <t>VINHETA 5" (ROT IND)</t>
  </si>
  <si>
    <t>MANHÃ TOTAL</t>
  </si>
  <si>
    <t>CITAÇÃO 5"</t>
  </si>
  <si>
    <t>* MULTIPLICA 1,5 POR USAR O VALOR DE MERCHAN DE 30"</t>
  </si>
  <si>
    <t xml:space="preserve">BALANÇO GERAL </t>
  </si>
  <si>
    <t>INSERT 10"</t>
  </si>
  <si>
    <t>A HORA DA VENENOSA</t>
  </si>
  <si>
    <t>MERCHAN 30"</t>
  </si>
  <si>
    <t>CIDADE ALERTA MINAS</t>
  </si>
  <si>
    <t>MERCHAN 60"</t>
  </si>
  <si>
    <t>JORNAL PARANAÍBA</t>
  </si>
  <si>
    <t>COMERCIAL 15"</t>
  </si>
  <si>
    <t>SHOP CAR SHOW</t>
  </si>
  <si>
    <t>CONTEÚDO 3 MINUTOS (COM)</t>
  </si>
  <si>
    <t>BALANÇO GERAL SÁBADO</t>
  </si>
  <si>
    <t>POLÍTICA CUZADA</t>
  </si>
  <si>
    <t>ATUALIZADO DIA 27/04/2021</t>
  </si>
  <si>
    <t>MESTRES DA ARQUITETURA</t>
  </si>
  <si>
    <t>-</t>
  </si>
  <si>
    <t xml:space="preserve">Entrega TV Paranaíba </t>
  </si>
  <si>
    <t>QUA</t>
  </si>
  <si>
    <t>QUI</t>
  </si>
  <si>
    <t>SEX</t>
  </si>
  <si>
    <t>SÁB</t>
  </si>
  <si>
    <t>DOM</t>
  </si>
  <si>
    <t>SEG</t>
  </si>
  <si>
    <t>TER</t>
  </si>
  <si>
    <t xml:space="preserve"> </t>
  </si>
  <si>
    <t xml:space="preserve">VALOR TOTAL  </t>
  </si>
  <si>
    <t>Digital</t>
  </si>
  <si>
    <t>OUTUBRO</t>
  </si>
  <si>
    <t>NOVEMBRO</t>
  </si>
  <si>
    <t>30''</t>
  </si>
  <si>
    <t>TV Paranaíba</t>
  </si>
  <si>
    <t>Publieditorial</t>
  </si>
  <si>
    <t>Paranaíba Mais</t>
  </si>
  <si>
    <t>Página especial no portal</t>
  </si>
  <si>
    <t>Desenvolvimento da página</t>
  </si>
  <si>
    <t>Enem</t>
  </si>
  <si>
    <t>Determinado</t>
  </si>
  <si>
    <t xml:space="preserve">Fala Povo </t>
  </si>
  <si>
    <t>Balanço Geral de Sábado</t>
  </si>
  <si>
    <t xml:space="preserve">Você com Mônica Cunha </t>
  </si>
  <si>
    <t>A Hora da Venenosa</t>
  </si>
  <si>
    <t>Novela 3</t>
  </si>
  <si>
    <t>Balanço Geral</t>
  </si>
  <si>
    <t>Cidade Alerta Minas</t>
  </si>
  <si>
    <t>Hoje em Dia</t>
  </si>
  <si>
    <t>Jornal Paranaíba</t>
  </si>
  <si>
    <t>VT do patrocinador</t>
  </si>
  <si>
    <t>2 meses</t>
  </si>
  <si>
    <t>Publieditoriais</t>
  </si>
  <si>
    <t>spots</t>
  </si>
  <si>
    <t>Produção VT's</t>
  </si>
  <si>
    <t xml:space="preserve">Chamadas para o enem </t>
  </si>
  <si>
    <t>Rotativo Indeterminado</t>
  </si>
  <si>
    <t>Publi/Feed</t>
  </si>
  <si>
    <t>chamando para os dias das ativações</t>
  </si>
  <si>
    <t xml:space="preserve">Cachê Charles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</si>
</sst>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elvetica"/>
    </font>
    <font>
      <sz val="10"/>
      <color theme="1"/>
      <name val="Helvetica"/>
    </font>
    <font>
      <b/>
      <sz val="11"/>
      <color theme="1"/>
      <name val="Helvetica"/>
    </font>
    <font>
      <b/>
      <sz val="11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Montserrat"/>
      <family val="3"/>
    </font>
    <font>
      <b/>
      <sz val="11"/>
      <color theme="0"/>
      <name val="Montserrat"/>
      <family val="3"/>
    </font>
    <font>
      <b/>
      <sz val="11"/>
      <color theme="0"/>
      <name val="Helvetica"/>
    </font>
    <font>
      <i/>
      <sz val="9"/>
      <color theme="1"/>
      <name val="Helvetica"/>
    </font>
    <font>
      <b/>
      <sz val="10"/>
      <color theme="1"/>
      <name val="Montserrat"/>
    </font>
    <font>
      <i/>
      <sz val="10"/>
      <color theme="8" tint="-0.249977111117893"/>
      <name val="Montserrat"/>
    </font>
    <font>
      <b/>
      <sz val="10"/>
      <color theme="0"/>
      <name val="Montserrat"/>
      <family val="3"/>
    </font>
    <font>
      <b/>
      <sz val="8"/>
      <color theme="1"/>
      <name val="Montserrat"/>
      <family val="3"/>
    </font>
    <font>
      <b/>
      <sz val="14"/>
      <color theme="1"/>
      <name val="Montserrat"/>
      <family val="3"/>
    </font>
    <font>
      <b/>
      <sz val="12"/>
      <color theme="0"/>
      <name val="Montserrat"/>
      <family val="3"/>
    </font>
    <font>
      <b/>
      <sz val="14"/>
      <color theme="0"/>
      <name val="Montserrat"/>
      <family val="3"/>
    </font>
    <font>
      <b/>
      <sz val="20"/>
      <color theme="0"/>
      <name val="Montserrat"/>
      <family val="3"/>
    </font>
    <font>
      <b/>
      <sz val="16"/>
      <color theme="0"/>
      <name val="Montserrat"/>
    </font>
    <font>
      <b/>
      <sz val="18"/>
      <name val="Montserrat"/>
    </font>
    <font>
      <sz val="12"/>
      <color rgb="FFFF0000"/>
      <name val="Helvetica"/>
    </font>
    <font>
      <b/>
      <sz val="12"/>
      <color theme="1"/>
      <name val="Montserrat"/>
      <family val="3"/>
    </font>
    <font>
      <sz val="8"/>
      <name val="Calibri"/>
      <family val="2"/>
      <scheme val="minor"/>
    </font>
    <font>
      <b/>
      <sz val="8"/>
      <color theme="0"/>
      <name val="Montserrat"/>
      <family val="3"/>
    </font>
  </fonts>
  <fills count="2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rgb="FFBEBEBE"/>
      </left>
      <right/>
      <top style="thin">
        <color rgb="FFBEBEBE"/>
      </top>
      <bottom style="thin">
        <color rgb="FFBEBEBE"/>
      </bottom>
      <diagonal/>
    </border>
    <border>
      <left/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 style="thin">
        <color rgb="FFBEBEBE"/>
      </top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2" xfId="0" applyFont="1" applyBorder="1"/>
    <xf numFmtId="0" fontId="3" fillId="7" borderId="2" xfId="0" applyFont="1" applyFill="1" applyBorder="1"/>
    <xf numFmtId="0" fontId="5" fillId="0" borderId="0" xfId="0" applyFont="1"/>
    <xf numFmtId="0" fontId="11" fillId="0" borderId="0" xfId="0" applyFont="1"/>
    <xf numFmtId="0" fontId="5" fillId="9" borderId="2" xfId="0" applyFont="1" applyFill="1" applyBorder="1"/>
    <xf numFmtId="44" fontId="8" fillId="0" borderId="3" xfId="2" applyFont="1" applyBorder="1"/>
    <xf numFmtId="44" fontId="3" fillId="0" borderId="2" xfId="2" applyFont="1" applyBorder="1"/>
    <xf numFmtId="164" fontId="3" fillId="0" borderId="2" xfId="1" applyNumberFormat="1" applyFont="1" applyBorder="1"/>
    <xf numFmtId="44" fontId="3" fillId="7" borderId="2" xfId="2" applyFont="1" applyFill="1" applyBorder="1"/>
    <xf numFmtId="164" fontId="3" fillId="7" borderId="2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6" xfId="4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4" fontId="7" fillId="0" borderId="3" xfId="0" applyNumberFormat="1" applyFont="1" applyBorder="1" applyAlignment="1">
      <alignment horizontal="center" vertical="center"/>
    </xf>
    <xf numFmtId="9" fontId="8" fillId="0" borderId="3" xfId="9" applyFont="1" applyBorder="1" applyAlignment="1">
      <alignment horizontal="center" vertical="center"/>
    </xf>
    <xf numFmtId="44" fontId="8" fillId="11" borderId="8" xfId="0" applyNumberFormat="1" applyFont="1" applyFill="1" applyBorder="1" applyAlignment="1">
      <alignment horizontal="center" vertical="center"/>
    </xf>
    <xf numFmtId="44" fontId="7" fillId="11" borderId="8" xfId="0" applyNumberFormat="1" applyFont="1" applyFill="1" applyBorder="1" applyAlignment="1">
      <alignment horizontal="center" vertical="center"/>
    </xf>
    <xf numFmtId="9" fontId="8" fillId="11" borderId="8" xfId="9" applyFont="1" applyFill="1" applyBorder="1" applyAlignment="1">
      <alignment horizontal="center" vertical="center"/>
    </xf>
    <xf numFmtId="44" fontId="8" fillId="11" borderId="8" xfId="2" applyFont="1" applyFill="1" applyBorder="1" applyAlignment="1">
      <alignment vertical="center"/>
    </xf>
    <xf numFmtId="0" fontId="8" fillId="11" borderId="8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right" vertical="center"/>
    </xf>
    <xf numFmtId="0" fontId="6" fillId="13" borderId="6" xfId="4" applyFont="1" applyFill="1" applyBorder="1" applyAlignment="1">
      <alignment horizontal="center" vertical="center"/>
    </xf>
    <xf numFmtId="0" fontId="6" fillId="5" borderId="5" xfId="6" applyFont="1" applyBorder="1" applyAlignment="1">
      <alignment vertical="center"/>
    </xf>
    <xf numFmtId="0" fontId="6" fillId="5" borderId="10" xfId="6" applyFont="1" applyBorder="1" applyAlignment="1">
      <alignment vertical="center"/>
    </xf>
    <xf numFmtId="0" fontId="7" fillId="13" borderId="0" xfId="0" applyFont="1" applyFill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4" fillId="15" borderId="5" xfId="6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 vertical="center"/>
    </xf>
    <xf numFmtId="44" fontId="4" fillId="0" borderId="0" xfId="0" applyNumberFormat="1" applyFont="1"/>
    <xf numFmtId="0" fontId="16" fillId="17" borderId="9" xfId="5" applyFont="1" applyFill="1" applyBorder="1" applyAlignment="1">
      <alignment vertical="center"/>
    </xf>
    <xf numFmtId="0" fontId="8" fillId="16" borderId="1" xfId="0" applyFont="1" applyFill="1" applyBorder="1" applyAlignment="1">
      <alignment horizontal="left" vertical="center"/>
    </xf>
    <xf numFmtId="0" fontId="8" fillId="16" borderId="1" xfId="0" applyFont="1" applyFill="1" applyBorder="1" applyAlignment="1">
      <alignment horizontal="left" vertical="center" wrapText="1"/>
    </xf>
    <xf numFmtId="0" fontId="8" fillId="16" borderId="4" xfId="0" applyFont="1" applyFill="1" applyBorder="1" applyAlignment="1">
      <alignment horizontal="center" vertical="center"/>
    </xf>
    <xf numFmtId="0" fontId="17" fillId="20" borderId="15" xfId="6" applyFont="1" applyFill="1" applyBorder="1" applyAlignment="1"/>
    <xf numFmtId="0" fontId="17" fillId="20" borderId="0" xfId="6" applyFont="1" applyFill="1" applyBorder="1" applyAlignment="1"/>
    <xf numFmtId="0" fontId="4" fillId="20" borderId="0" xfId="0" applyFont="1" applyFill="1"/>
    <xf numFmtId="0" fontId="4" fillId="16" borderId="0" xfId="0" applyFont="1" applyFill="1"/>
    <xf numFmtId="0" fontId="23" fillId="5" borderId="5" xfId="6" applyFont="1" applyBorder="1" applyAlignment="1">
      <alignment vertical="center"/>
    </xf>
    <xf numFmtId="44" fontId="22" fillId="16" borderId="21" xfId="0" applyNumberFormat="1" applyFont="1" applyFill="1" applyBorder="1"/>
    <xf numFmtId="0" fontId="14" fillId="16" borderId="11" xfId="0" applyFont="1" applyFill="1" applyBorder="1" applyAlignment="1">
      <alignment horizontal="center" vertical="center"/>
    </xf>
    <xf numFmtId="0" fontId="14" fillId="23" borderId="5" xfId="6" applyFont="1" applyFill="1" applyBorder="1" applyAlignment="1">
      <alignment horizontal="center"/>
    </xf>
    <xf numFmtId="0" fontId="25" fillId="23" borderId="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16" borderId="22" xfId="0" applyFont="1" applyFill="1" applyBorder="1"/>
    <xf numFmtId="0" fontId="8" fillId="16" borderId="22" xfId="0" applyFont="1" applyFill="1" applyBorder="1" applyAlignment="1">
      <alignment horizontal="center"/>
    </xf>
    <xf numFmtId="0" fontId="8" fillId="16" borderId="26" xfId="0" applyFont="1" applyFill="1" applyBorder="1" applyAlignment="1">
      <alignment horizontal="center"/>
    </xf>
    <xf numFmtId="44" fontId="8" fillId="16" borderId="23" xfId="2" applyFont="1" applyFill="1" applyBorder="1"/>
    <xf numFmtId="0" fontId="8" fillId="16" borderId="23" xfId="0" applyFont="1" applyFill="1" applyBorder="1" applyAlignment="1">
      <alignment horizontal="center"/>
    </xf>
    <xf numFmtId="44" fontId="8" fillId="16" borderId="23" xfId="0" applyNumberFormat="1" applyFont="1" applyFill="1" applyBorder="1" applyAlignment="1">
      <alignment horizontal="center" vertical="center"/>
    </xf>
    <xf numFmtId="44" fontId="7" fillId="16" borderId="2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16" borderId="25" xfId="0" applyFont="1" applyFill="1" applyBorder="1"/>
    <xf numFmtId="0" fontId="8" fillId="16" borderId="25" xfId="0" applyFont="1" applyFill="1" applyBorder="1" applyAlignment="1">
      <alignment horizontal="center"/>
    </xf>
    <xf numFmtId="44" fontId="8" fillId="16" borderId="25" xfId="2" applyFont="1" applyFill="1" applyBorder="1"/>
    <xf numFmtId="0" fontId="14" fillId="16" borderId="18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 wrapText="1"/>
    </xf>
    <xf numFmtId="44" fontId="8" fillId="16" borderId="1" xfId="0" applyNumberFormat="1" applyFont="1" applyFill="1" applyBorder="1" applyAlignment="1">
      <alignment horizontal="left" vertical="center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6" fillId="21" borderId="17" xfId="3" applyFont="1" applyFill="1" applyBorder="1" applyAlignment="1">
      <alignment horizontal="center" vertical="center"/>
    </xf>
    <xf numFmtId="0" fontId="18" fillId="22" borderId="17" xfId="3" applyFont="1" applyFill="1" applyBorder="1" applyAlignment="1">
      <alignment horizontal="center" vertical="center"/>
    </xf>
    <xf numFmtId="0" fontId="19" fillId="15" borderId="0" xfId="6" applyFont="1" applyFill="1" applyAlignment="1">
      <alignment horizontal="center" vertical="center"/>
    </xf>
    <xf numFmtId="0" fontId="18" fillId="14" borderId="12" xfId="3" applyFont="1" applyFill="1" applyBorder="1" applyAlignment="1">
      <alignment horizontal="center" vertical="center"/>
    </xf>
    <xf numFmtId="0" fontId="18" fillId="14" borderId="0" xfId="3" applyFont="1" applyFill="1" applyBorder="1" applyAlignment="1">
      <alignment horizontal="center" vertical="center"/>
    </xf>
    <xf numFmtId="0" fontId="18" fillId="14" borderId="14" xfId="3" applyFont="1" applyFill="1" applyBorder="1" applyAlignment="1">
      <alignment horizontal="center" vertical="center"/>
    </xf>
    <xf numFmtId="0" fontId="18" fillId="14" borderId="13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9" fillId="2" borderId="19" xfId="3" applyFont="1" applyBorder="1" applyAlignment="1">
      <alignment horizontal="center" vertical="center"/>
    </xf>
    <xf numFmtId="0" fontId="9" fillId="2" borderId="20" xfId="3" applyFont="1" applyBorder="1" applyAlignment="1">
      <alignment horizontal="center" vertical="center"/>
    </xf>
    <xf numFmtId="0" fontId="9" fillId="2" borderId="12" xfId="3" applyFont="1" applyBorder="1" applyAlignment="1">
      <alignment horizontal="center" vertical="center" wrapText="1"/>
    </xf>
    <xf numFmtId="0" fontId="9" fillId="2" borderId="0" xfId="3" applyFont="1" applyBorder="1" applyAlignment="1">
      <alignment horizontal="center" vertical="center" wrapText="1"/>
    </xf>
    <xf numFmtId="0" fontId="6" fillId="3" borderId="7" xfId="4" applyFont="1" applyBorder="1" applyAlignment="1">
      <alignment horizontal="center"/>
    </xf>
    <xf numFmtId="0" fontId="14" fillId="16" borderId="11" xfId="0" applyFont="1" applyFill="1" applyBorder="1" applyAlignment="1">
      <alignment horizontal="center" vertical="center"/>
    </xf>
    <xf numFmtId="0" fontId="9" fillId="2" borderId="12" xfId="3" applyFont="1" applyBorder="1" applyAlignment="1">
      <alignment horizontal="center" vertical="center"/>
    </xf>
    <xf numFmtId="0" fontId="9" fillId="2" borderId="0" xfId="3" applyFont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44" fontId="21" fillId="19" borderId="0" xfId="0" applyNumberFormat="1" applyFont="1" applyFill="1" applyAlignment="1">
      <alignment horizontal="center" vertical="center"/>
    </xf>
    <xf numFmtId="0" fontId="8" fillId="16" borderId="27" xfId="0" applyFont="1" applyFill="1" applyBorder="1" applyAlignment="1">
      <alignment horizontal="center"/>
    </xf>
    <xf numFmtId="0" fontId="8" fillId="16" borderId="28" xfId="0" applyFont="1" applyFill="1" applyBorder="1" applyAlignment="1">
      <alignment horizontal="center"/>
    </xf>
    <xf numFmtId="0" fontId="8" fillId="16" borderId="29" xfId="0" applyFont="1" applyFill="1" applyBorder="1" applyAlignment="1">
      <alignment horizontal="center"/>
    </xf>
    <xf numFmtId="44" fontId="12" fillId="10" borderId="0" xfId="0" applyNumberFormat="1" applyFont="1" applyFill="1" applyAlignment="1">
      <alignment horizontal="center" vertical="center"/>
    </xf>
    <xf numFmtId="44" fontId="12" fillId="10" borderId="30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/>
    </xf>
    <xf numFmtId="44" fontId="12" fillId="10" borderId="24" xfId="0" applyNumberFormat="1" applyFont="1" applyFill="1" applyBorder="1" applyAlignment="1">
      <alignment horizontal="center" vertical="center"/>
    </xf>
    <xf numFmtId="44" fontId="12" fillId="10" borderId="16" xfId="0" applyNumberFormat="1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8" fillId="16" borderId="1" xfId="0" applyFont="1" applyFill="1" applyBorder="1" applyAlignment="1">
      <alignment horizontal="left" vertical="top"/>
    </xf>
  </cellXfs>
  <cellStyles count="10">
    <cellStyle name="20% - Ênfase4" xfId="4" builtinId="42"/>
    <cellStyle name="20% - Ênfase5" xfId="6" builtinId="46"/>
    <cellStyle name="40% - Ênfase4" xfId="5" builtinId="43"/>
    <cellStyle name="Ênfase3" xfId="3" builtinId="37"/>
    <cellStyle name="Moeda" xfId="2" builtinId="4"/>
    <cellStyle name="Moeda 2" xfId="8" xr:uid="{00000000-0005-0000-0000-000005000000}"/>
    <cellStyle name="Normal" xfId="0" builtinId="0"/>
    <cellStyle name="Porcentagem" xfId="9" builtinId="5"/>
    <cellStyle name="Vírgula" xfId="1" builtinId="3"/>
    <cellStyle name="Vírgula 2" xfId="7" xr:uid="{00000000-0005-0000-0000-000009000000}"/>
  </cellStyles>
  <dxfs count="0"/>
  <tableStyles count="0" defaultTableStyle="TableStyleMedium2" defaultPivotStyle="PivotStyleLight16"/>
  <colors>
    <mruColors>
      <color rgb="FFBEBEBE"/>
      <color rgb="FF99FF33"/>
      <color rgb="FF00FFFF"/>
      <color rgb="FFFFCC00"/>
      <color rgb="FFFF00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B6FF-273F-4A5C-AF69-5092C3AA6470}">
  <dimension ref="A1:II33"/>
  <sheetViews>
    <sheetView showGridLines="0" tabSelected="1" zoomScale="80" zoomScaleNormal="80" workbookViewId="0">
      <selection activeCell="C21" sqref="C21"/>
    </sheetView>
  </sheetViews>
  <sheetFormatPr defaultColWidth="9.140625" defaultRowHeight="12.75" x14ac:dyDescent="0.2"/>
  <cols>
    <col min="1" max="1" width="60.42578125" style="1" bestFit="1" customWidth="1"/>
    <col min="2" max="2" width="79" style="1" customWidth="1"/>
    <col min="3" max="3" width="36.28515625" style="1" customWidth="1"/>
    <col min="4" max="4" width="9" style="1" bestFit="1" customWidth="1"/>
    <col min="5" max="5" width="5.85546875" style="1" bestFit="1" customWidth="1"/>
    <col min="6" max="17" width="5.85546875" style="1" customWidth="1"/>
    <col min="18" max="35" width="5" style="1" customWidth="1"/>
    <col min="36" max="36" width="5.5703125" style="1" customWidth="1"/>
    <col min="37" max="37" width="13.7109375" style="1" bestFit="1" customWidth="1"/>
    <col min="38" max="38" width="21.5703125" style="1" bestFit="1" customWidth="1"/>
    <col min="39" max="39" width="12.7109375" style="13" bestFit="1" customWidth="1"/>
    <col min="40" max="40" width="17" style="1" bestFit="1" customWidth="1"/>
    <col min="41" max="41" width="19.28515625" style="1" bestFit="1" customWidth="1"/>
    <col min="42" max="42" width="12.7109375" style="1" bestFit="1" customWidth="1"/>
    <col min="43" max="43" width="23.140625" style="1" customWidth="1"/>
    <col min="44" max="44" width="32" style="1" bestFit="1" customWidth="1"/>
    <col min="45" max="45" width="10" style="1" hidden="1" customWidth="1"/>
    <col min="46" max="46" width="0" style="1" hidden="1" customWidth="1"/>
    <col min="47" max="47" width="15.28515625" style="1" hidden="1" customWidth="1"/>
    <col min="48" max="48" width="0" style="1" hidden="1" customWidth="1"/>
    <col min="49" max="50" width="9.140625" style="1"/>
    <col min="51" max="51" width="15.28515625" style="1" bestFit="1" customWidth="1"/>
    <col min="52" max="16384" width="9.140625" style="1"/>
  </cols>
  <sheetData>
    <row r="1" spans="1:47" ht="31.9" customHeight="1" x14ac:dyDescent="0.2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</row>
    <row r="2" spans="1:47" ht="27.6" customHeight="1" x14ac:dyDescent="0.2">
      <c r="A2" s="72" t="s">
        <v>0</v>
      </c>
      <c r="B2" s="72" t="s">
        <v>1</v>
      </c>
      <c r="C2" s="72" t="s">
        <v>4</v>
      </c>
      <c r="D2" s="74" t="s">
        <v>3</v>
      </c>
      <c r="E2" s="69" t="s">
        <v>51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0" t="s">
        <v>52</v>
      </c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6"/>
      <c r="AL2" s="76"/>
      <c r="AM2" s="76"/>
      <c r="AN2" s="76"/>
      <c r="AO2" s="76"/>
      <c r="AP2" s="76"/>
      <c r="AQ2" s="76"/>
      <c r="AR2" s="76"/>
    </row>
    <row r="3" spans="1:47" ht="6.6" hidden="1" customHeight="1" x14ac:dyDescent="0.2">
      <c r="A3" s="73"/>
      <c r="B3" s="73"/>
      <c r="C3" s="73"/>
      <c r="D3" s="7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77" t="s">
        <v>2</v>
      </c>
      <c r="AL3" s="79" t="s">
        <v>6</v>
      </c>
      <c r="AM3" s="79" t="s">
        <v>7</v>
      </c>
      <c r="AN3" s="79" t="s">
        <v>8</v>
      </c>
      <c r="AO3" s="83" t="s">
        <v>9</v>
      </c>
      <c r="AP3" s="83" t="s">
        <v>10</v>
      </c>
      <c r="AQ3" s="79" t="s">
        <v>11</v>
      </c>
      <c r="AR3" s="79" t="s">
        <v>12</v>
      </c>
    </row>
    <row r="4" spans="1:47" ht="17.45" hidden="1" customHeight="1" x14ac:dyDescent="0.5">
      <c r="A4" s="73"/>
      <c r="B4" s="73"/>
      <c r="C4" s="73"/>
      <c r="D4" s="75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78"/>
      <c r="AL4" s="80"/>
      <c r="AM4" s="80"/>
      <c r="AN4" s="80"/>
      <c r="AO4" s="84"/>
      <c r="AP4" s="84"/>
      <c r="AQ4" s="80"/>
      <c r="AR4" s="80"/>
    </row>
    <row r="5" spans="1:47" s="15" customFormat="1" ht="17.45" hidden="1" customHeight="1" x14ac:dyDescent="0.25">
      <c r="A5" s="73"/>
      <c r="B5" s="73"/>
      <c r="C5" s="73"/>
      <c r="D5" s="75"/>
      <c r="E5" s="16">
        <v>10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27">
        <v>11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>
        <v>13</v>
      </c>
      <c r="AK5" s="78"/>
      <c r="AL5" s="80"/>
      <c r="AM5" s="80"/>
      <c r="AN5" s="80"/>
      <c r="AO5" s="84"/>
      <c r="AP5" s="84"/>
      <c r="AQ5" s="80"/>
      <c r="AR5" s="80"/>
    </row>
    <row r="6" spans="1:47" s="15" customFormat="1" ht="16.899999999999999" hidden="1" customHeight="1" x14ac:dyDescent="0.25">
      <c r="A6" s="73"/>
      <c r="B6" s="73"/>
      <c r="C6" s="73"/>
      <c r="D6" s="75"/>
      <c r="E6" s="32" t="s">
        <v>45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0" t="s">
        <v>46</v>
      </c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 t="s">
        <v>41</v>
      </c>
      <c r="AK6" s="78"/>
      <c r="AL6" s="80"/>
      <c r="AM6" s="80"/>
      <c r="AN6" s="80"/>
      <c r="AO6" s="84"/>
      <c r="AP6" s="84"/>
      <c r="AQ6" s="80"/>
      <c r="AR6" s="80"/>
    </row>
    <row r="7" spans="1:47" s="15" customFormat="1" ht="16.899999999999999" customHeight="1" x14ac:dyDescent="0.25">
      <c r="A7" s="73"/>
      <c r="B7" s="73"/>
      <c r="C7" s="73"/>
      <c r="D7" s="75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63"/>
      <c r="AK7" s="78"/>
      <c r="AL7" s="80"/>
      <c r="AM7" s="80"/>
      <c r="AN7" s="80"/>
      <c r="AO7" s="84"/>
      <c r="AP7" s="84"/>
      <c r="AQ7" s="80"/>
      <c r="AR7" s="80"/>
    </row>
    <row r="8" spans="1:47" s="15" customFormat="1" ht="16.899999999999999" customHeight="1" x14ac:dyDescent="0.25">
      <c r="A8" s="73"/>
      <c r="B8" s="73"/>
      <c r="C8" s="73"/>
      <c r="D8" s="75"/>
      <c r="E8" s="34" t="s">
        <v>42</v>
      </c>
      <c r="F8" s="34" t="s">
        <v>43</v>
      </c>
      <c r="G8" s="34" t="s">
        <v>44</v>
      </c>
      <c r="H8" s="34" t="s">
        <v>45</v>
      </c>
      <c r="I8" s="34" t="s">
        <v>46</v>
      </c>
      <c r="J8" s="34" t="s">
        <v>47</v>
      </c>
      <c r="K8" s="34" t="s">
        <v>41</v>
      </c>
      <c r="L8" s="34" t="s">
        <v>42</v>
      </c>
      <c r="M8" s="34" t="s">
        <v>43</v>
      </c>
      <c r="N8" s="34" t="s">
        <v>44</v>
      </c>
      <c r="O8" s="34" t="s">
        <v>45</v>
      </c>
      <c r="P8" s="34" t="s">
        <v>46</v>
      </c>
      <c r="Q8" s="34" t="s">
        <v>47</v>
      </c>
      <c r="R8" s="34" t="s">
        <v>41</v>
      </c>
      <c r="S8" s="34" t="s">
        <v>42</v>
      </c>
      <c r="T8" s="34" t="s">
        <v>43</v>
      </c>
      <c r="U8" s="34" t="s">
        <v>44</v>
      </c>
      <c r="V8" s="34" t="s">
        <v>45</v>
      </c>
      <c r="W8" s="34" t="s">
        <v>46</v>
      </c>
      <c r="X8" s="34" t="s">
        <v>47</v>
      </c>
      <c r="Y8" s="34" t="s">
        <v>41</v>
      </c>
      <c r="Z8" s="34" t="s">
        <v>42</v>
      </c>
      <c r="AA8" s="34" t="s">
        <v>43</v>
      </c>
      <c r="AB8" s="34" t="s">
        <v>44</v>
      </c>
      <c r="AC8" s="48" t="s">
        <v>45</v>
      </c>
      <c r="AD8" s="34" t="s">
        <v>46</v>
      </c>
      <c r="AE8" s="34" t="s">
        <v>47</v>
      </c>
      <c r="AF8" s="34" t="s">
        <v>41</v>
      </c>
      <c r="AG8" s="34" t="s">
        <v>42</v>
      </c>
      <c r="AH8" s="34" t="s">
        <v>43</v>
      </c>
      <c r="AI8" s="34" t="s">
        <v>44</v>
      </c>
      <c r="AJ8" s="48" t="s">
        <v>45</v>
      </c>
      <c r="AK8" s="78"/>
      <c r="AL8" s="80"/>
      <c r="AM8" s="80"/>
      <c r="AN8" s="80"/>
      <c r="AO8" s="84"/>
      <c r="AP8" s="84"/>
      <c r="AQ8" s="80"/>
      <c r="AR8" s="80"/>
    </row>
    <row r="9" spans="1:47" s="14" customFormat="1" ht="21" x14ac:dyDescent="0.4">
      <c r="A9" s="44" t="s">
        <v>40</v>
      </c>
      <c r="B9" s="28"/>
      <c r="C9" s="28"/>
      <c r="D9" s="28"/>
      <c r="E9" s="33">
        <v>16</v>
      </c>
      <c r="F9" s="33">
        <v>17</v>
      </c>
      <c r="G9" s="33">
        <v>18</v>
      </c>
      <c r="H9" s="33">
        <v>19</v>
      </c>
      <c r="I9" s="33">
        <v>20</v>
      </c>
      <c r="J9" s="33">
        <v>21</v>
      </c>
      <c r="K9" s="33">
        <v>22</v>
      </c>
      <c r="L9" s="33">
        <v>23</v>
      </c>
      <c r="M9" s="33">
        <v>24</v>
      </c>
      <c r="N9" s="33">
        <v>25</v>
      </c>
      <c r="O9" s="33">
        <v>26</v>
      </c>
      <c r="P9" s="33">
        <v>27</v>
      </c>
      <c r="Q9" s="33">
        <v>28</v>
      </c>
      <c r="R9" s="33">
        <v>29</v>
      </c>
      <c r="S9" s="33">
        <v>30</v>
      </c>
      <c r="T9" s="33">
        <v>31</v>
      </c>
      <c r="U9" s="33">
        <v>1</v>
      </c>
      <c r="V9" s="33">
        <v>2</v>
      </c>
      <c r="W9" s="33">
        <v>3</v>
      </c>
      <c r="X9" s="33">
        <v>4</v>
      </c>
      <c r="Y9" s="33">
        <v>5</v>
      </c>
      <c r="Z9" s="33">
        <v>6</v>
      </c>
      <c r="AA9" s="33">
        <v>7</v>
      </c>
      <c r="AB9" s="33">
        <v>8</v>
      </c>
      <c r="AC9" s="47">
        <v>9</v>
      </c>
      <c r="AD9" s="33">
        <v>10</v>
      </c>
      <c r="AE9" s="33">
        <v>11</v>
      </c>
      <c r="AF9" s="33">
        <v>12</v>
      </c>
      <c r="AG9" s="33">
        <v>13</v>
      </c>
      <c r="AH9" s="33">
        <v>14</v>
      </c>
      <c r="AI9" s="33">
        <v>15</v>
      </c>
      <c r="AJ9" s="47">
        <v>16</v>
      </c>
      <c r="AK9" s="29"/>
      <c r="AL9" s="24"/>
      <c r="AM9" s="25"/>
      <c r="AN9" s="21"/>
      <c r="AO9" s="22"/>
      <c r="AP9" s="23"/>
      <c r="AQ9" s="21"/>
      <c r="AR9" s="26"/>
    </row>
    <row r="10" spans="1:47" s="14" customFormat="1" ht="17.25" customHeight="1" x14ac:dyDescent="0.4">
      <c r="A10" s="37" t="s">
        <v>75</v>
      </c>
      <c r="B10" s="31" t="s">
        <v>76</v>
      </c>
      <c r="C10" s="96" t="s">
        <v>76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>
        <v>2</v>
      </c>
      <c r="X10" s="37">
        <v>2</v>
      </c>
      <c r="Y10" s="37">
        <v>2</v>
      </c>
      <c r="Z10" s="37">
        <v>2</v>
      </c>
      <c r="AA10" s="37">
        <v>2</v>
      </c>
      <c r="AB10" s="37">
        <v>2</v>
      </c>
      <c r="AC10" s="37"/>
      <c r="AD10" s="37">
        <v>2</v>
      </c>
      <c r="AE10" s="37">
        <v>2</v>
      </c>
      <c r="AF10" s="37">
        <v>2</v>
      </c>
      <c r="AG10" s="37">
        <v>2</v>
      </c>
      <c r="AH10" s="37">
        <v>2</v>
      </c>
      <c r="AI10" s="37">
        <v>2</v>
      </c>
      <c r="AJ10" s="37"/>
      <c r="AK10" s="39">
        <f>SUM(E10:AJ10)</f>
        <v>24</v>
      </c>
      <c r="AL10" s="65">
        <v>5211.7</v>
      </c>
      <c r="AM10" s="18">
        <v>0.25</v>
      </c>
      <c r="AN10" s="17">
        <f t="shared" ref="AN10:AN24" si="0">AL10*AM10</f>
        <v>1302.925</v>
      </c>
      <c r="AO10" s="19">
        <f>AN10*AK10</f>
        <v>31270.199999999997</v>
      </c>
      <c r="AP10" s="20">
        <v>0</v>
      </c>
      <c r="AQ10" s="17">
        <f t="shared" ref="AQ10:AQ24" si="1">AO10-(AO10*AP10)</f>
        <v>31270.199999999997</v>
      </c>
      <c r="AR10" s="93">
        <f>SUM(AQ10:AQ19)</f>
        <v>233787.2</v>
      </c>
    </row>
    <row r="11" spans="1:47" ht="18" x14ac:dyDescent="0.4">
      <c r="A11" s="37" t="s">
        <v>70</v>
      </c>
      <c r="B11" s="64" t="s">
        <v>60</v>
      </c>
      <c r="C11" s="38" t="s">
        <v>61</v>
      </c>
      <c r="D11" s="31" t="s">
        <v>53</v>
      </c>
      <c r="E11" s="31">
        <v>1</v>
      </c>
      <c r="F11" s="31"/>
      <c r="G11" s="31"/>
      <c r="H11" s="31"/>
      <c r="I11" s="31">
        <v>1</v>
      </c>
      <c r="J11" s="31"/>
      <c r="K11" s="31">
        <v>1</v>
      </c>
      <c r="L11" s="31"/>
      <c r="M11" s="31">
        <v>1</v>
      </c>
      <c r="N11" s="31"/>
      <c r="O11" s="31"/>
      <c r="P11" s="31">
        <v>1</v>
      </c>
      <c r="Q11" s="31"/>
      <c r="R11" s="31">
        <v>1</v>
      </c>
      <c r="S11" s="31"/>
      <c r="T11" s="31">
        <v>1</v>
      </c>
      <c r="U11" s="31"/>
      <c r="V11" s="31"/>
      <c r="W11" s="31">
        <v>1</v>
      </c>
      <c r="X11" s="31"/>
      <c r="Y11" s="31">
        <v>1</v>
      </c>
      <c r="Z11" s="31"/>
      <c r="AA11" s="31">
        <v>1</v>
      </c>
      <c r="AB11" s="31"/>
      <c r="AC11" s="31"/>
      <c r="AD11" s="31"/>
      <c r="AE11" s="31"/>
      <c r="AF11" s="31">
        <v>1</v>
      </c>
      <c r="AG11" s="31"/>
      <c r="AH11" s="31">
        <v>1</v>
      </c>
      <c r="AI11" s="31"/>
      <c r="AJ11" s="31"/>
      <c r="AK11" s="39">
        <f t="shared" ref="AK11:AK19" si="2">SUM(E11:AJ11)</f>
        <v>12</v>
      </c>
      <c r="AL11" s="8">
        <v>1688</v>
      </c>
      <c r="AM11" s="18">
        <v>1</v>
      </c>
      <c r="AN11" s="17">
        <f t="shared" si="0"/>
        <v>1688</v>
      </c>
      <c r="AO11" s="19">
        <f>AN11*AK11</f>
        <v>20256</v>
      </c>
      <c r="AP11" s="20">
        <v>0</v>
      </c>
      <c r="AQ11" s="17">
        <f t="shared" si="1"/>
        <v>20256</v>
      </c>
      <c r="AR11" s="94"/>
      <c r="AS11" s="92" t="s">
        <v>74</v>
      </c>
      <c r="AT11" s="92"/>
      <c r="AU11" s="45">
        <v>3500</v>
      </c>
    </row>
    <row r="12" spans="1:47" ht="18" x14ac:dyDescent="0.4">
      <c r="A12" s="37" t="s">
        <v>70</v>
      </c>
      <c r="B12" s="64" t="s">
        <v>60</v>
      </c>
      <c r="C12" s="38" t="s">
        <v>66</v>
      </c>
      <c r="D12" s="31" t="s">
        <v>53</v>
      </c>
      <c r="E12" s="31"/>
      <c r="F12" s="31">
        <v>1</v>
      </c>
      <c r="G12" s="31"/>
      <c r="H12" s="31"/>
      <c r="I12" s="31">
        <v>1</v>
      </c>
      <c r="J12" s="31"/>
      <c r="K12" s="31"/>
      <c r="L12" s="31">
        <v>1</v>
      </c>
      <c r="M12" s="31"/>
      <c r="N12" s="31"/>
      <c r="O12" s="31"/>
      <c r="P12" s="31">
        <v>1</v>
      </c>
      <c r="Q12" s="31"/>
      <c r="R12" s="31"/>
      <c r="S12" s="31">
        <v>1</v>
      </c>
      <c r="T12" s="31"/>
      <c r="U12" s="31"/>
      <c r="V12" s="31"/>
      <c r="W12" s="31">
        <v>1</v>
      </c>
      <c r="X12" s="31"/>
      <c r="Y12" s="31"/>
      <c r="Z12" s="31">
        <v>1</v>
      </c>
      <c r="AA12" s="31"/>
      <c r="AB12" s="31"/>
      <c r="AC12" s="31"/>
      <c r="AD12" s="31">
        <v>1</v>
      </c>
      <c r="AE12" s="31"/>
      <c r="AF12" s="31"/>
      <c r="AG12" s="31">
        <v>1</v>
      </c>
      <c r="AH12" s="31"/>
      <c r="AI12" s="31"/>
      <c r="AJ12" s="31"/>
      <c r="AK12" s="39">
        <f t="shared" si="2"/>
        <v>9</v>
      </c>
      <c r="AL12" s="8">
        <v>2925</v>
      </c>
      <c r="AM12" s="18">
        <v>1</v>
      </c>
      <c r="AN12" s="17">
        <f t="shared" si="0"/>
        <v>2925</v>
      </c>
      <c r="AO12" s="19">
        <f t="shared" ref="AO12:AO19" si="3">AN12*AK12</f>
        <v>26325</v>
      </c>
      <c r="AP12" s="20">
        <v>0</v>
      </c>
      <c r="AQ12" s="17">
        <f t="shared" si="1"/>
        <v>26325</v>
      </c>
      <c r="AR12" s="94"/>
      <c r="AS12" s="92" t="s">
        <v>73</v>
      </c>
      <c r="AT12" s="92"/>
      <c r="AU12" s="45">
        <v>380</v>
      </c>
    </row>
    <row r="13" spans="1:47" ht="18" x14ac:dyDescent="0.4">
      <c r="A13" s="37" t="s">
        <v>70</v>
      </c>
      <c r="B13" s="64" t="s">
        <v>60</v>
      </c>
      <c r="C13" s="38" t="s">
        <v>62</v>
      </c>
      <c r="D13" s="31" t="s">
        <v>53</v>
      </c>
      <c r="E13" s="31"/>
      <c r="F13" s="31"/>
      <c r="G13" s="31">
        <v>1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>
        <v>1</v>
      </c>
      <c r="V13" s="31"/>
      <c r="W13" s="31"/>
      <c r="X13" s="31"/>
      <c r="Y13" s="31"/>
      <c r="Z13" s="31"/>
      <c r="AA13" s="31"/>
      <c r="AB13" s="31">
        <v>1</v>
      </c>
      <c r="AC13" s="31"/>
      <c r="AD13" s="31"/>
      <c r="AE13" s="31"/>
      <c r="AF13" s="31"/>
      <c r="AG13" s="31"/>
      <c r="AH13" s="31"/>
      <c r="AI13" s="31">
        <v>1</v>
      </c>
      <c r="AJ13" s="31"/>
      <c r="AK13" s="39">
        <f t="shared" si="2"/>
        <v>5</v>
      </c>
      <c r="AL13" s="8">
        <v>1814</v>
      </c>
      <c r="AM13" s="18">
        <v>1</v>
      </c>
      <c r="AN13" s="17">
        <f t="shared" si="0"/>
        <v>1814</v>
      </c>
      <c r="AO13" s="19">
        <f t="shared" si="3"/>
        <v>9070</v>
      </c>
      <c r="AP13" s="20">
        <v>0</v>
      </c>
      <c r="AQ13" s="17">
        <f t="shared" si="1"/>
        <v>9070</v>
      </c>
      <c r="AR13" s="94"/>
      <c r="AS13" s="92" t="s">
        <v>79</v>
      </c>
      <c r="AT13" s="92"/>
      <c r="AU13" s="45">
        <v>1600</v>
      </c>
    </row>
    <row r="14" spans="1:47" ht="18" x14ac:dyDescent="0.4">
      <c r="A14" s="37" t="s">
        <v>70</v>
      </c>
      <c r="B14" s="64" t="s">
        <v>60</v>
      </c>
      <c r="C14" s="38" t="s">
        <v>63</v>
      </c>
      <c r="D14" s="31" t="s">
        <v>53</v>
      </c>
      <c r="E14" s="31"/>
      <c r="F14" s="31"/>
      <c r="G14" s="31"/>
      <c r="H14" s="31"/>
      <c r="I14" s="31"/>
      <c r="J14" s="31">
        <v>1</v>
      </c>
      <c r="K14" s="31"/>
      <c r="L14" s="31">
        <v>1</v>
      </c>
      <c r="M14" s="31"/>
      <c r="N14" s="31"/>
      <c r="O14" s="31"/>
      <c r="P14" s="31"/>
      <c r="Q14" s="31">
        <v>1</v>
      </c>
      <c r="R14" s="31"/>
      <c r="S14" s="31">
        <v>1</v>
      </c>
      <c r="T14" s="31"/>
      <c r="U14" s="31"/>
      <c r="V14" s="31"/>
      <c r="W14" s="31"/>
      <c r="X14" s="31">
        <v>1</v>
      </c>
      <c r="Y14" s="31"/>
      <c r="Z14" s="31">
        <v>1</v>
      </c>
      <c r="AA14" s="31"/>
      <c r="AB14" s="31"/>
      <c r="AC14" s="31"/>
      <c r="AD14" s="31"/>
      <c r="AE14" s="31">
        <v>1</v>
      </c>
      <c r="AF14" s="31"/>
      <c r="AG14" s="31">
        <v>1</v>
      </c>
      <c r="AH14" s="31"/>
      <c r="AI14" s="31"/>
      <c r="AJ14" s="31"/>
      <c r="AK14" s="39">
        <f t="shared" si="2"/>
        <v>8</v>
      </c>
      <c r="AL14" s="8">
        <v>1747</v>
      </c>
      <c r="AM14" s="18">
        <v>1</v>
      </c>
      <c r="AN14" s="17">
        <f t="shared" si="0"/>
        <v>1747</v>
      </c>
      <c r="AO14" s="19">
        <f t="shared" si="3"/>
        <v>13976</v>
      </c>
      <c r="AP14" s="20">
        <v>0</v>
      </c>
      <c r="AQ14" s="17">
        <f t="shared" si="1"/>
        <v>13976</v>
      </c>
      <c r="AR14" s="94"/>
      <c r="AS14" s="66" t="s">
        <v>72</v>
      </c>
      <c r="AT14" s="67"/>
      <c r="AU14" s="45">
        <v>3000</v>
      </c>
    </row>
    <row r="15" spans="1:47" ht="16.5" x14ac:dyDescent="0.4">
      <c r="A15" s="37" t="s">
        <v>70</v>
      </c>
      <c r="B15" s="64" t="s">
        <v>60</v>
      </c>
      <c r="C15" s="38" t="s">
        <v>64</v>
      </c>
      <c r="D15" s="31" t="s">
        <v>53</v>
      </c>
      <c r="E15" s="31">
        <v>1</v>
      </c>
      <c r="F15" s="31"/>
      <c r="G15" s="31"/>
      <c r="H15" s="31"/>
      <c r="I15" s="31">
        <v>1</v>
      </c>
      <c r="J15" s="31"/>
      <c r="K15" s="31"/>
      <c r="L15" s="31"/>
      <c r="M15" s="31">
        <v>1</v>
      </c>
      <c r="N15" s="31"/>
      <c r="O15" s="31"/>
      <c r="P15" s="31">
        <v>1</v>
      </c>
      <c r="Q15" s="31"/>
      <c r="R15" s="31">
        <v>1</v>
      </c>
      <c r="S15" s="31"/>
      <c r="T15" s="31">
        <v>1</v>
      </c>
      <c r="U15" s="31"/>
      <c r="V15" s="31"/>
      <c r="W15" s="31">
        <v>1</v>
      </c>
      <c r="X15" s="31"/>
      <c r="Y15" s="31">
        <v>1</v>
      </c>
      <c r="Z15" s="31"/>
      <c r="AA15" s="31"/>
      <c r="AB15" s="31"/>
      <c r="AC15" s="31"/>
      <c r="AD15" s="31">
        <v>1</v>
      </c>
      <c r="AE15" s="31"/>
      <c r="AF15" s="31">
        <v>1</v>
      </c>
      <c r="AG15" s="31"/>
      <c r="AH15" s="31">
        <v>1</v>
      </c>
      <c r="AI15" s="31"/>
      <c r="AJ15" s="31"/>
      <c r="AK15" s="39">
        <f t="shared" si="2"/>
        <v>11</v>
      </c>
      <c r="AL15" s="8">
        <v>1747</v>
      </c>
      <c r="AM15" s="18">
        <v>1</v>
      </c>
      <c r="AN15" s="17">
        <f t="shared" si="0"/>
        <v>1747</v>
      </c>
      <c r="AO15" s="19">
        <f t="shared" si="3"/>
        <v>19217</v>
      </c>
      <c r="AP15" s="20">
        <v>0</v>
      </c>
      <c r="AQ15" s="17">
        <f t="shared" si="1"/>
        <v>19217</v>
      </c>
      <c r="AR15" s="94"/>
    </row>
    <row r="16" spans="1:47" ht="16.5" x14ac:dyDescent="0.4">
      <c r="A16" s="37" t="s">
        <v>70</v>
      </c>
      <c r="B16" s="64" t="s">
        <v>60</v>
      </c>
      <c r="C16" s="38" t="s">
        <v>67</v>
      </c>
      <c r="D16" s="31" t="s">
        <v>53</v>
      </c>
      <c r="E16" s="31"/>
      <c r="F16" s="31">
        <v>1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>
        <v>1</v>
      </c>
      <c r="R16" s="31"/>
      <c r="S16" s="31"/>
      <c r="T16" s="31"/>
      <c r="U16" s="31"/>
      <c r="V16" s="31"/>
      <c r="W16" s="31"/>
      <c r="X16" s="31">
        <v>1</v>
      </c>
      <c r="Y16" s="31"/>
      <c r="Z16" s="31"/>
      <c r="AA16" s="31">
        <v>1</v>
      </c>
      <c r="AB16" s="31"/>
      <c r="AC16" s="31"/>
      <c r="AD16" s="31">
        <v>1</v>
      </c>
      <c r="AE16" s="31"/>
      <c r="AF16" s="31"/>
      <c r="AG16" s="31"/>
      <c r="AH16" s="31"/>
      <c r="AI16" s="31"/>
      <c r="AJ16" s="31"/>
      <c r="AK16" s="39">
        <f t="shared" si="2"/>
        <v>5</v>
      </c>
      <c r="AL16" s="8">
        <v>3904</v>
      </c>
      <c r="AM16" s="18">
        <v>1</v>
      </c>
      <c r="AN16" s="17">
        <f t="shared" si="0"/>
        <v>3904</v>
      </c>
      <c r="AO16" s="19">
        <f t="shared" si="3"/>
        <v>19520</v>
      </c>
      <c r="AP16" s="20">
        <v>0</v>
      </c>
      <c r="AQ16" s="17">
        <f t="shared" si="1"/>
        <v>19520</v>
      </c>
      <c r="AR16" s="94"/>
    </row>
    <row r="17" spans="1:243" ht="16.5" x14ac:dyDescent="0.4">
      <c r="A17" s="37" t="s">
        <v>70</v>
      </c>
      <c r="B17" s="64" t="s">
        <v>60</v>
      </c>
      <c r="C17" s="38" t="s">
        <v>68</v>
      </c>
      <c r="D17" s="31" t="s">
        <v>53</v>
      </c>
      <c r="E17" s="31"/>
      <c r="F17" s="31"/>
      <c r="G17" s="31"/>
      <c r="H17" s="31"/>
      <c r="I17" s="31"/>
      <c r="J17" s="31"/>
      <c r="K17" s="31">
        <v>1</v>
      </c>
      <c r="L17" s="31">
        <v>1</v>
      </c>
      <c r="M17" s="31"/>
      <c r="N17" s="31"/>
      <c r="O17" s="31"/>
      <c r="P17" s="31"/>
      <c r="Q17" s="31"/>
      <c r="R17" s="31">
        <v>1</v>
      </c>
      <c r="S17" s="31">
        <v>1</v>
      </c>
      <c r="T17" s="31"/>
      <c r="U17" s="31"/>
      <c r="V17" s="31"/>
      <c r="W17" s="31"/>
      <c r="X17" s="31"/>
      <c r="Y17" s="31">
        <v>1</v>
      </c>
      <c r="Z17" s="31">
        <v>1</v>
      </c>
      <c r="AA17" s="31"/>
      <c r="AB17" s="31"/>
      <c r="AC17" s="31"/>
      <c r="AD17" s="31"/>
      <c r="AE17" s="31"/>
      <c r="AF17" s="31">
        <v>1</v>
      </c>
      <c r="AG17" s="31">
        <v>1</v>
      </c>
      <c r="AH17" s="31"/>
      <c r="AI17" s="31"/>
      <c r="AJ17" s="31"/>
      <c r="AK17" s="39">
        <f t="shared" si="2"/>
        <v>8</v>
      </c>
      <c r="AL17" s="8">
        <v>2031</v>
      </c>
      <c r="AM17" s="18">
        <v>1</v>
      </c>
      <c r="AN17" s="17">
        <f t="shared" si="0"/>
        <v>2031</v>
      </c>
      <c r="AO17" s="19">
        <f t="shared" si="3"/>
        <v>16248</v>
      </c>
      <c r="AP17" s="20">
        <v>0</v>
      </c>
      <c r="AQ17" s="17">
        <f t="shared" si="1"/>
        <v>16248</v>
      </c>
      <c r="AR17" s="94"/>
    </row>
    <row r="18" spans="1:243" ht="16.5" x14ac:dyDescent="0.4">
      <c r="A18" s="37" t="s">
        <v>70</v>
      </c>
      <c r="B18" s="64" t="s">
        <v>60</v>
      </c>
      <c r="C18" s="38" t="s">
        <v>69</v>
      </c>
      <c r="D18" s="31" t="s">
        <v>53</v>
      </c>
      <c r="E18" s="31">
        <v>1</v>
      </c>
      <c r="F18" s="31"/>
      <c r="G18" s="31"/>
      <c r="H18" s="31"/>
      <c r="I18" s="31"/>
      <c r="J18" s="31">
        <v>1</v>
      </c>
      <c r="K18" s="31"/>
      <c r="L18" s="31"/>
      <c r="M18" s="31"/>
      <c r="N18" s="31"/>
      <c r="O18" s="31"/>
      <c r="P18" s="31"/>
      <c r="Q18" s="31">
        <v>1</v>
      </c>
      <c r="R18" s="31"/>
      <c r="S18" s="31"/>
      <c r="T18" s="31"/>
      <c r="U18" s="31"/>
      <c r="V18" s="31"/>
      <c r="W18" s="31"/>
      <c r="X18" s="31">
        <v>1</v>
      </c>
      <c r="Y18" s="31"/>
      <c r="Z18" s="31"/>
      <c r="AA18" s="31"/>
      <c r="AB18" s="31"/>
      <c r="AC18" s="31"/>
      <c r="AD18" s="31"/>
      <c r="AE18" s="31">
        <v>1</v>
      </c>
      <c r="AF18" s="31"/>
      <c r="AG18" s="31"/>
      <c r="AH18" s="31"/>
      <c r="AI18" s="31"/>
      <c r="AJ18" s="31"/>
      <c r="AK18" s="39">
        <f t="shared" si="2"/>
        <v>5</v>
      </c>
      <c r="AL18" s="8">
        <v>4587</v>
      </c>
      <c r="AM18" s="18">
        <v>1</v>
      </c>
      <c r="AN18" s="17">
        <f t="shared" si="0"/>
        <v>4587</v>
      </c>
      <c r="AO18" s="19">
        <f t="shared" si="3"/>
        <v>22935</v>
      </c>
      <c r="AP18" s="20">
        <v>0</v>
      </c>
      <c r="AQ18" s="17">
        <f t="shared" si="1"/>
        <v>22935</v>
      </c>
      <c r="AR18" s="94"/>
    </row>
    <row r="19" spans="1:243" ht="16.5" x14ac:dyDescent="0.4">
      <c r="A19" s="37" t="s">
        <v>70</v>
      </c>
      <c r="B19" s="64" t="s">
        <v>60</v>
      </c>
      <c r="C19" s="38" t="s">
        <v>65</v>
      </c>
      <c r="D19" s="31" t="s">
        <v>53</v>
      </c>
      <c r="E19" s="31"/>
      <c r="F19" s="31"/>
      <c r="G19" s="31"/>
      <c r="H19" s="31">
        <v>1</v>
      </c>
      <c r="I19" s="31"/>
      <c r="J19" s="31"/>
      <c r="K19" s="31"/>
      <c r="L19" s="31"/>
      <c r="M19" s="31"/>
      <c r="N19" s="31"/>
      <c r="O19" s="31">
        <v>1</v>
      </c>
      <c r="P19" s="31"/>
      <c r="Q19" s="31"/>
      <c r="R19" s="31"/>
      <c r="S19" s="31"/>
      <c r="T19" s="31"/>
      <c r="U19" s="31"/>
      <c r="V19" s="31">
        <v>1</v>
      </c>
      <c r="W19" s="31"/>
      <c r="X19" s="31"/>
      <c r="Y19" s="31"/>
      <c r="Z19" s="31"/>
      <c r="AA19" s="31"/>
      <c r="AB19" s="31"/>
      <c r="AC19" s="31">
        <v>1</v>
      </c>
      <c r="AD19" s="31"/>
      <c r="AE19" s="31"/>
      <c r="AF19" s="31"/>
      <c r="AG19" s="31"/>
      <c r="AH19" s="31"/>
      <c r="AI19" s="31"/>
      <c r="AJ19" s="31">
        <v>1</v>
      </c>
      <c r="AK19" s="39">
        <f t="shared" si="2"/>
        <v>5</v>
      </c>
      <c r="AL19" s="8">
        <v>10994</v>
      </c>
      <c r="AM19" s="18">
        <v>1</v>
      </c>
      <c r="AN19" s="17">
        <f t="shared" si="0"/>
        <v>10994</v>
      </c>
      <c r="AO19" s="19">
        <f t="shared" si="3"/>
        <v>54970</v>
      </c>
      <c r="AP19" s="20">
        <v>0</v>
      </c>
      <c r="AQ19" s="17">
        <f t="shared" si="1"/>
        <v>54970</v>
      </c>
      <c r="AR19" s="94"/>
    </row>
    <row r="20" spans="1:243" s="42" customFormat="1" ht="21" customHeight="1" x14ac:dyDescent="0.5">
      <c r="A20" s="40" t="s">
        <v>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</row>
    <row r="21" spans="1:243" s="42" customFormat="1" ht="16.5" x14ac:dyDescent="0.4">
      <c r="A21" s="49" t="s">
        <v>77</v>
      </c>
      <c r="B21" s="50" t="s">
        <v>54</v>
      </c>
      <c r="C21" s="51" t="s">
        <v>78</v>
      </c>
      <c r="D21" s="52" t="s">
        <v>39</v>
      </c>
      <c r="E21" s="52">
        <v>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>
        <v>1</v>
      </c>
      <c r="Q21" s="52"/>
      <c r="R21" s="52"/>
      <c r="S21" s="52"/>
      <c r="T21" s="52"/>
      <c r="U21" s="52"/>
      <c r="V21" s="52"/>
      <c r="W21" s="52"/>
      <c r="X21" s="52"/>
      <c r="Y21" s="52">
        <v>1</v>
      </c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>
        <f>SUM(E21:AJ21)</f>
        <v>3</v>
      </c>
      <c r="AL21" s="54">
        <v>1735</v>
      </c>
      <c r="AM21" s="55">
        <v>1</v>
      </c>
      <c r="AN21" s="56">
        <f t="shared" si="0"/>
        <v>1735</v>
      </c>
      <c r="AO21" s="57">
        <f t="shared" ref="AO21:AO24" si="4">AN21*AK21</f>
        <v>5205</v>
      </c>
      <c r="AP21" s="20">
        <v>0</v>
      </c>
      <c r="AQ21" s="56">
        <f t="shared" si="1"/>
        <v>5205</v>
      </c>
      <c r="AR21" s="90">
        <f>SUM(AQ21:AQ24)</f>
        <v>8705</v>
      </c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</row>
    <row r="22" spans="1:243" s="42" customFormat="1" ht="16.5" x14ac:dyDescent="0.4">
      <c r="A22" s="58" t="s">
        <v>55</v>
      </c>
      <c r="B22" s="59" t="s">
        <v>56</v>
      </c>
      <c r="C22" s="60" t="s">
        <v>39</v>
      </c>
      <c r="D22" s="61" t="s">
        <v>39</v>
      </c>
      <c r="E22" s="87">
        <v>1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9"/>
      <c r="AK22" s="53">
        <v>1</v>
      </c>
      <c r="AL22" s="62">
        <v>1500</v>
      </c>
      <c r="AM22" s="55">
        <v>1</v>
      </c>
      <c r="AN22" s="56">
        <f t="shared" si="0"/>
        <v>1500</v>
      </c>
      <c r="AO22" s="57">
        <f t="shared" si="4"/>
        <v>1500</v>
      </c>
      <c r="AP22" s="20">
        <v>0</v>
      </c>
      <c r="AQ22" s="56">
        <f t="shared" si="1"/>
        <v>1500</v>
      </c>
      <c r="AR22" s="90"/>
      <c r="AS22" s="1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</row>
    <row r="23" spans="1:243" s="42" customFormat="1" ht="16.5" x14ac:dyDescent="0.4">
      <c r="A23" s="58" t="s">
        <v>57</v>
      </c>
      <c r="B23" s="59" t="s">
        <v>56</v>
      </c>
      <c r="C23" s="60"/>
      <c r="D23" s="61"/>
      <c r="E23" s="87">
        <v>1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9"/>
      <c r="AK23" s="53">
        <f t="shared" ref="AK23:AK24" si="5">SUM(E23:AJ23)</f>
        <v>1</v>
      </c>
      <c r="AL23" s="62">
        <v>600</v>
      </c>
      <c r="AM23" s="55">
        <v>1</v>
      </c>
      <c r="AN23" s="56">
        <f t="shared" si="0"/>
        <v>600</v>
      </c>
      <c r="AO23" s="57">
        <f t="shared" si="4"/>
        <v>600</v>
      </c>
      <c r="AP23" s="20">
        <v>0</v>
      </c>
      <c r="AQ23" s="56">
        <f t="shared" si="1"/>
        <v>600</v>
      </c>
      <c r="AR23" s="90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</row>
    <row r="24" spans="1:243" s="42" customFormat="1" ht="16.5" x14ac:dyDescent="0.4">
      <c r="A24" s="58" t="s">
        <v>58</v>
      </c>
      <c r="B24" s="59" t="s">
        <v>56</v>
      </c>
      <c r="C24" s="60"/>
      <c r="D24" s="61"/>
      <c r="E24" s="87">
        <v>1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  <c r="AK24" s="53">
        <f t="shared" si="5"/>
        <v>1</v>
      </c>
      <c r="AL24" s="62">
        <v>1400</v>
      </c>
      <c r="AM24" s="55">
        <v>1</v>
      </c>
      <c r="AN24" s="56">
        <f t="shared" si="0"/>
        <v>1400</v>
      </c>
      <c r="AO24" s="57">
        <f t="shared" si="4"/>
        <v>1400</v>
      </c>
      <c r="AP24" s="20">
        <v>0</v>
      </c>
      <c r="AQ24" s="56">
        <f t="shared" si="1"/>
        <v>1400</v>
      </c>
      <c r="AR24" s="91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</row>
    <row r="25" spans="1:243" ht="14.45" customHeight="1" x14ac:dyDescent="0.2">
      <c r="A25" s="85" t="s">
        <v>49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6">
        <f>SUM(AR10,AR21,AU12:AU14,AU11)</f>
        <v>250972.2</v>
      </c>
      <c r="AS25" s="68" t="s">
        <v>71</v>
      </c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</row>
    <row r="26" spans="1:243" ht="12.75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6"/>
      <c r="AS26" s="68"/>
    </row>
    <row r="28" spans="1:243" x14ac:dyDescent="0.2">
      <c r="AL28" s="13"/>
      <c r="AM28" s="1"/>
      <c r="AQ28" s="1" t="s">
        <v>48</v>
      </c>
    </row>
    <row r="29" spans="1:243" x14ac:dyDescent="0.2">
      <c r="AL29" s="13"/>
      <c r="AM29" s="1"/>
      <c r="AQ29" s="1" t="s">
        <v>48</v>
      </c>
    </row>
    <row r="30" spans="1:243" x14ac:dyDescent="0.2">
      <c r="AL30" s="13"/>
      <c r="AM30" s="1"/>
    </row>
    <row r="31" spans="1:243" x14ac:dyDescent="0.2">
      <c r="AR31" s="1" t="s">
        <v>48</v>
      </c>
    </row>
    <row r="32" spans="1:243" x14ac:dyDescent="0.2">
      <c r="C32" s="1" t="s">
        <v>48</v>
      </c>
      <c r="AP32" s="35"/>
      <c r="AQ32" s="35"/>
    </row>
    <row r="33" spans="1:1" x14ac:dyDescent="0.2">
      <c r="A33" s="1" t="s">
        <v>48</v>
      </c>
    </row>
  </sheetData>
  <dataConsolidate/>
  <mergeCells count="30">
    <mergeCell ref="AS13:AT13"/>
    <mergeCell ref="AP3:AP8"/>
    <mergeCell ref="AQ3:AQ8"/>
    <mergeCell ref="AR3:AR8"/>
    <mergeCell ref="AR10:AR19"/>
    <mergeCell ref="AS11:AT11"/>
    <mergeCell ref="AS12:AT12"/>
    <mergeCell ref="AO3:AO8"/>
    <mergeCell ref="A25:AQ26"/>
    <mergeCell ref="AR25:AR26"/>
    <mergeCell ref="E22:AJ22"/>
    <mergeCell ref="E23:AJ23"/>
    <mergeCell ref="E24:AJ24"/>
    <mergeCell ref="AR21:AR24"/>
    <mergeCell ref="AS14:AT14"/>
    <mergeCell ref="AS25:AS26"/>
    <mergeCell ref="E2:T2"/>
    <mergeCell ref="U2:AJ2"/>
    <mergeCell ref="A1:AR1"/>
    <mergeCell ref="A2:A8"/>
    <mergeCell ref="B2:B8"/>
    <mergeCell ref="C2:C8"/>
    <mergeCell ref="D2:D8"/>
    <mergeCell ref="AK2:AR2"/>
    <mergeCell ref="AK3:AK8"/>
    <mergeCell ref="AL3:AL8"/>
    <mergeCell ref="E4:AJ4"/>
    <mergeCell ref="E7:R7"/>
    <mergeCell ref="AM3:AM8"/>
    <mergeCell ref="AN3:AN8"/>
  </mergeCells>
  <phoneticPr fontId="2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showGridLines="0" workbookViewId="0">
      <selection activeCell="D9" sqref="D9"/>
    </sheetView>
  </sheetViews>
  <sheetFormatPr defaultRowHeight="15" x14ac:dyDescent="0.25"/>
  <cols>
    <col min="1" max="1" width="30" bestFit="1" customWidth="1"/>
    <col min="2" max="2" width="13.85546875" bestFit="1" customWidth="1"/>
    <col min="4" max="4" width="32.28515625" bestFit="1" customWidth="1"/>
    <col min="5" max="5" width="22.85546875" bestFit="1" customWidth="1"/>
  </cols>
  <sheetData>
    <row r="1" spans="1:6" x14ac:dyDescent="0.25">
      <c r="A1" s="95" t="s">
        <v>13</v>
      </c>
      <c r="B1" s="95"/>
      <c r="C1" s="95"/>
      <c r="D1" s="95"/>
      <c r="E1" s="95"/>
      <c r="F1" s="2"/>
    </row>
    <row r="2" spans="1:6" x14ac:dyDescent="0.25">
      <c r="A2" s="7" t="s">
        <v>14</v>
      </c>
      <c r="B2" s="7" t="s">
        <v>15</v>
      </c>
      <c r="C2" s="5"/>
      <c r="D2" s="7" t="s">
        <v>16</v>
      </c>
      <c r="E2" s="7" t="s">
        <v>17</v>
      </c>
      <c r="F2" s="2"/>
    </row>
    <row r="3" spans="1:6" x14ac:dyDescent="0.25">
      <c r="A3" s="3" t="s">
        <v>18</v>
      </c>
      <c r="B3" s="9">
        <v>4254.8999999999996</v>
      </c>
      <c r="C3" s="2"/>
      <c r="D3" s="3" t="s">
        <v>19</v>
      </c>
      <c r="E3" s="10">
        <v>0.375</v>
      </c>
      <c r="F3" s="2"/>
    </row>
    <row r="4" spans="1:6" x14ac:dyDescent="0.25">
      <c r="A4" s="4" t="s">
        <v>20</v>
      </c>
      <c r="B4" s="11">
        <v>1461</v>
      </c>
      <c r="C4" s="2"/>
      <c r="D4" s="4" t="s">
        <v>21</v>
      </c>
      <c r="E4" s="12">
        <v>0.25</v>
      </c>
      <c r="F4" s="2"/>
    </row>
    <row r="5" spans="1:6" x14ac:dyDescent="0.25">
      <c r="A5" s="3" t="s">
        <v>22</v>
      </c>
      <c r="B5" s="9">
        <v>1461</v>
      </c>
      <c r="C5" s="2"/>
      <c r="D5" s="3" t="s">
        <v>23</v>
      </c>
      <c r="E5" s="10">
        <f>1.5*0.3</f>
        <v>0.44999999999999996</v>
      </c>
      <c r="F5" s="6" t="s">
        <v>24</v>
      </c>
    </row>
    <row r="6" spans="1:6" x14ac:dyDescent="0.25">
      <c r="A6" s="4" t="s">
        <v>25</v>
      </c>
      <c r="B6" s="11">
        <v>2531</v>
      </c>
      <c r="C6" s="2"/>
      <c r="D6" s="4" t="s">
        <v>26</v>
      </c>
      <c r="E6" s="12">
        <v>0.8</v>
      </c>
      <c r="F6" s="2"/>
    </row>
    <row r="7" spans="1:6" x14ac:dyDescent="0.25">
      <c r="A7" s="3" t="s">
        <v>27</v>
      </c>
      <c r="B7" s="9">
        <v>1510</v>
      </c>
      <c r="C7" s="2"/>
      <c r="D7" s="3" t="s">
        <v>28</v>
      </c>
      <c r="E7" s="10">
        <v>1.5</v>
      </c>
      <c r="F7" s="2"/>
    </row>
    <row r="8" spans="1:6" x14ac:dyDescent="0.25">
      <c r="A8" s="4" t="s">
        <v>29</v>
      </c>
      <c r="B8" s="11">
        <v>3377</v>
      </c>
      <c r="C8" s="2"/>
      <c r="D8" s="4" t="s">
        <v>30</v>
      </c>
      <c r="E8" s="12">
        <v>3</v>
      </c>
      <c r="F8" s="2"/>
    </row>
    <row r="9" spans="1:6" x14ac:dyDescent="0.25">
      <c r="A9" s="3" t="s">
        <v>31</v>
      </c>
      <c r="B9" s="9">
        <v>3970</v>
      </c>
      <c r="C9" s="2"/>
      <c r="D9" s="3" t="s">
        <v>32</v>
      </c>
      <c r="E9" s="10">
        <v>0.65</v>
      </c>
      <c r="F9" s="2"/>
    </row>
    <row r="10" spans="1:6" x14ac:dyDescent="0.25">
      <c r="A10" s="4" t="s">
        <v>33</v>
      </c>
      <c r="B10" s="11">
        <v>1572</v>
      </c>
      <c r="C10" s="2"/>
      <c r="D10" s="4" t="s">
        <v>34</v>
      </c>
      <c r="E10" s="12">
        <v>9</v>
      </c>
      <c r="F10" s="2"/>
    </row>
    <row r="11" spans="1:6" x14ac:dyDescent="0.25">
      <c r="A11" s="3" t="s">
        <v>35</v>
      </c>
      <c r="B11" s="9">
        <v>1572</v>
      </c>
      <c r="C11" s="2"/>
      <c r="D11" s="3" t="s">
        <v>5</v>
      </c>
      <c r="E11" s="10">
        <v>1</v>
      </c>
      <c r="F11" s="2"/>
    </row>
    <row r="12" spans="1:6" x14ac:dyDescent="0.25">
      <c r="A12" s="4" t="s">
        <v>36</v>
      </c>
      <c r="B12" s="11">
        <v>1631</v>
      </c>
      <c r="C12" s="2"/>
      <c r="D12" s="2"/>
      <c r="E12" s="2"/>
      <c r="F12" s="2"/>
    </row>
    <row r="13" spans="1:6" x14ac:dyDescent="0.25">
      <c r="A13" s="3" t="s">
        <v>38</v>
      </c>
      <c r="B13" s="9">
        <v>1572</v>
      </c>
      <c r="C13" s="2"/>
      <c r="D13" s="2"/>
      <c r="E13" s="2"/>
      <c r="F13" s="2"/>
    </row>
    <row r="14" spans="1:6" x14ac:dyDescent="0.25">
      <c r="A14" s="5" t="s">
        <v>37</v>
      </c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de Mídia - </vt:lpstr>
      <vt:lpstr>Dados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Mkt One drive</cp:lastModifiedBy>
  <dcterms:created xsi:type="dcterms:W3CDTF">2023-02-22T18:02:58Z</dcterms:created>
  <dcterms:modified xsi:type="dcterms:W3CDTF">2025-11-11T13:51:10Z</dcterms:modified>
</cp:coreProperties>
</file>